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256" windowHeight="12432" tabRatio="839" firstSheet="1" activeTab="1"/>
  </bookViews>
  <sheets>
    <sheet name="Modelo Planilha de Custos" sheetId="3" state="hidden" r:id="rId1"/>
    <sheet name="Uniformes" sheetId="35" r:id="rId2"/>
    <sheet name="Uniforme Mensageiro" sheetId="36" r:id="rId3"/>
    <sheet name="Uniforme Copeira" sheetId="37" r:id="rId4"/>
    <sheet name="Uniforme e EPIs_Serv de limpeza" sheetId="38" r:id="rId5"/>
    <sheet name="Uniforme e Epis oper. carga" sheetId="39" r:id="rId6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39" l="1"/>
  <c r="E10" i="39"/>
  <c r="E11" i="39" l="1"/>
  <c r="F11" i="39" s="1"/>
  <c r="E9" i="39"/>
  <c r="F9" i="39" s="1"/>
  <c r="E6" i="39"/>
  <c r="F6" i="39" s="1"/>
  <c r="E5" i="39"/>
  <c r="F5" i="39" s="1"/>
  <c r="E4" i="39"/>
  <c r="F4" i="39" s="1"/>
  <c r="E3" i="39"/>
  <c r="F3" i="39" s="1"/>
  <c r="F7" i="39" l="1"/>
  <c r="F12" i="39"/>
  <c r="F4" i="37"/>
  <c r="F13" i="39" l="1"/>
  <c r="E10" i="38"/>
  <c r="F10" i="38" s="1"/>
  <c r="E9" i="38"/>
  <c r="F9" i="38" s="1"/>
  <c r="E6" i="38"/>
  <c r="F6" i="38" s="1"/>
  <c r="E5" i="38"/>
  <c r="F5" i="38" s="1"/>
  <c r="E4" i="38"/>
  <c r="F4" i="38" s="1"/>
  <c r="E3" i="38"/>
  <c r="F3" i="38" s="1"/>
  <c r="E9" i="37"/>
  <c r="F9" i="37" s="1"/>
  <c r="E8" i="37"/>
  <c r="F8" i="37" s="1"/>
  <c r="F7" i="37"/>
  <c r="E7" i="37"/>
  <c r="E6" i="37"/>
  <c r="F6" i="37" s="1"/>
  <c r="E5" i="37"/>
  <c r="F5" i="37" s="1"/>
  <c r="E3" i="37"/>
  <c r="F3" i="37" s="1"/>
  <c r="F8" i="36"/>
  <c r="G8" i="36" s="1"/>
  <c r="D8" i="36"/>
  <c r="D7" i="36"/>
  <c r="F7" i="36" s="1"/>
  <c r="G7" i="36" s="1"/>
  <c r="D6" i="36"/>
  <c r="F6" i="36" s="1"/>
  <c r="G6" i="36" s="1"/>
  <c r="D5" i="36"/>
  <c r="F5" i="36" s="1"/>
  <c r="G5" i="36" s="1"/>
  <c r="D4" i="36"/>
  <c r="F4" i="36" s="1"/>
  <c r="G4" i="36" s="1"/>
  <c r="D3" i="36"/>
  <c r="F3" i="36" s="1"/>
  <c r="G3" i="36" s="1"/>
  <c r="F9" i="35"/>
  <c r="G9" i="35" s="1"/>
  <c r="D9" i="35"/>
  <c r="F8" i="35"/>
  <c r="G8" i="35" s="1"/>
  <c r="D8" i="35"/>
  <c r="D7" i="35"/>
  <c r="F7" i="35" s="1"/>
  <c r="G7" i="35" s="1"/>
  <c r="D6" i="35"/>
  <c r="F6" i="35" s="1"/>
  <c r="G6" i="35" s="1"/>
  <c r="D5" i="35"/>
  <c r="F5" i="35" s="1"/>
  <c r="G5" i="35" s="1"/>
  <c r="D4" i="35"/>
  <c r="F4" i="35" s="1"/>
  <c r="G4" i="35" s="1"/>
  <c r="D3" i="35"/>
  <c r="F3" i="35" s="1"/>
  <c r="G3" i="35" s="1"/>
  <c r="F7" i="38" l="1"/>
  <c r="F11" i="38"/>
  <c r="G10" i="35"/>
  <c r="G9" i="36"/>
  <c r="F10" i="37"/>
  <c r="F12" i="38" l="1"/>
</calcChain>
</file>

<file path=xl/sharedStrings.xml><?xml version="1.0" encoding="utf-8"?>
<sst xmlns="http://schemas.openxmlformats.org/spreadsheetml/2006/main" count="244" uniqueCount="126">
  <si>
    <t>Adicional Noturno</t>
  </si>
  <si>
    <t>Total</t>
  </si>
  <si>
    <t>SEBRAE</t>
  </si>
  <si>
    <t>INCRA</t>
  </si>
  <si>
    <t>FGTS</t>
  </si>
  <si>
    <t>TOTAL</t>
  </si>
  <si>
    <t>Custo mensal</t>
  </si>
  <si>
    <t>Insumos Diversos</t>
  </si>
  <si>
    <t>Custos Indiretos, Tributos e Lucro</t>
  </si>
  <si>
    <t>Custos Indiretos</t>
  </si>
  <si>
    <t>Tributos</t>
  </si>
  <si>
    <t>Lucro</t>
  </si>
  <si>
    <t>Sapato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</si>
  <si>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</si>
  <si>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</si>
  <si>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</si>
  <si>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</si>
  <si>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</si>
  <si>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</si>
  <si>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</si>
  <si>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</si>
  <si>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</si>
  <si>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</si>
  <si>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E</t>
  </si>
  <si>
    <t>Adicional de Hora Noturna Reduzida</t>
  </si>
  <si>
    <t>F</t>
  </si>
  <si>
    <t>G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</si>
  <si>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</si>
  <si>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</si>
  <si>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</si>
  <si>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</si>
  <si>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</si>
  <si>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</si>
  <si>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</si>
  <si>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</si>
  <si>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</si>
  <si>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</si>
  <si>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</si>
  <si>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</si>
  <si>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</si>
  <si>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SESC ou SESI</t>
  </si>
  <si>
    <t>SENAI - SENAC</t>
  </si>
  <si>
    <t>H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</si>
  <si>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</si>
  <si>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</si>
  <si>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</si>
  <si>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</si>
  <si>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</si>
  <si>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</si>
  <si>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Benefício xxx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</si>
  <si>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</si>
  <si>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</si>
  <si>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</si>
  <si>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</si>
  <si>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</si>
  <si>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</si>
  <si>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</si>
  <si>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</si>
  <si>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</si>
  <si>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</si>
  <si>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</si>
  <si>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</si>
  <si>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</si>
  <si>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Ausências Legais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</si>
  <si>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</si>
  <si>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</si>
  <si>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</si>
  <si>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</si>
  <si>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</si>
  <si>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</si>
  <si>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</si>
  <si>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Materiais</t>
  </si>
  <si>
    <t>Equipamentos</t>
  </si>
  <si>
    <t>Módulo 6 - Custos Indiretos, Tributos e Lucro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</si>
  <si>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</si>
  <si>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</si>
  <si>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</si>
  <si>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</si>
  <si>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</si>
  <si>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</si>
  <si>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</si>
  <si>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</si>
  <si>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PLANILHA DE CUSTOS E FORMAÇÃO DE PREÇOS</t>
  </si>
  <si>
    <t>MODELO PARA A CONSOLIDAÇÃO E APRESENTAÇÃO DE PROPOSTAS</t>
  </si>
  <si>
    <t>Intervalo para repouso e alimentação</t>
  </si>
  <si>
    <t>Substituto na cobertura de Férias</t>
  </si>
  <si>
    <t>Substituto nas Ausências Legais</t>
  </si>
  <si>
    <t>Substituto na cobertura de Licença-Paternidade</t>
  </si>
  <si>
    <t>Substituto na cobertura de Ausências Legais</t>
  </si>
  <si>
    <t>Substituto na cobertura de Ausência por acidente de trabalho</t>
  </si>
  <si>
    <t>Substituto na cobertura de Afastamento Maternidade</t>
  </si>
  <si>
    <t>Substituto na cobertura de Outros ausências (especificar)</t>
  </si>
  <si>
    <t>Substituto na Intrajornada</t>
  </si>
  <si>
    <t>Obs.: 2.2 c) o SAT será de acordo com o CNAE da empresa.</t>
  </si>
  <si>
    <t>Camisa social</t>
  </si>
  <si>
    <t>Calça social</t>
  </si>
  <si>
    <t>Blusa social</t>
  </si>
  <si>
    <t>Uniforme</t>
  </si>
  <si>
    <t>Blazer social</t>
  </si>
  <si>
    <t>Meia</t>
  </si>
  <si>
    <t>Cinto</t>
  </si>
  <si>
    <t>Preço masculino</t>
  </si>
  <si>
    <t>Preço feminino</t>
  </si>
  <si>
    <t>Média de preços - masc/fem</t>
  </si>
  <si>
    <t>Quantidade anual</t>
  </si>
  <si>
    <t xml:space="preserve">UNIFORMES - MENSAGEIRO - MASC./FEMIN. </t>
  </si>
  <si>
    <t>UNIFORMES (UNISSEX) - COPEIRA</t>
  </si>
  <si>
    <t>Preço Unitário</t>
  </si>
  <si>
    <t>Blusa</t>
  </si>
  <si>
    <t xml:space="preserve">Calça </t>
  </si>
  <si>
    <t>Avental</t>
  </si>
  <si>
    <t>Touca</t>
  </si>
  <si>
    <t xml:space="preserve">Meia </t>
  </si>
  <si>
    <t>UNIFORMES (UNISSEX) - SERVENTE DE LIMPEZA</t>
  </si>
  <si>
    <t>Botas (par)</t>
  </si>
  <si>
    <t>EQUIPAMENTOS DE USO PESSOAL (EPI's)</t>
  </si>
  <si>
    <t>Luvas (Par)</t>
  </si>
  <si>
    <t>Máscara de Proteção</t>
  </si>
  <si>
    <t>SAT/GIIL-RAT</t>
  </si>
  <si>
    <t>SUBTOTAL</t>
  </si>
  <si>
    <t>Anual - 12 meses</t>
  </si>
  <si>
    <t xml:space="preserve">UNIFORMES - AUXILIAR ADMINISTRATIVO I ; AUXILIAR ADMINISTRATIVO II (FATURISTA); RECEPCIONISTA E OPER. FOTOCOPIADORA - MASC./FEMIN. </t>
  </si>
  <si>
    <t>Camisa</t>
  </si>
  <si>
    <t>Capacete</t>
  </si>
  <si>
    <t>Cinta lombar</t>
  </si>
  <si>
    <t>UNIFORMES - Operador de Carga e descarga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</si>
</sst>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\-??_);_(@_)"/>
    <numFmt numFmtId="166" formatCode="#,##0.00_ ;\-#,##0.00\ 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12"/>
      <color rgb="FFFF0000"/>
      <name val="Times New Roman"/>
      <family val="1"/>
    </font>
    <font>
      <sz val="12"/>
      <name val="Times New Roman"/>
      <family val="1"/>
    </font>
    <font>
      <sz val="18"/>
      <color theme="0"/>
      <name val="Times New Roman"/>
      <family val="1"/>
    </font>
    <font>
      <sz val="10.5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indexed="4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2">
    <xf numFmtId="0" fontId="0" fillId="0" borderId="0"/>
    <xf numFmtId="165" fontId="5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" fillId="10" borderId="15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1" fillId="34" borderId="0" applyNumberFormat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165" fontId="4" fillId="3" borderId="5" xfId="1" applyFont="1" applyFill="1" applyBorder="1" applyAlignment="1" applyProtection="1">
      <alignment horizontal="center" vertical="center"/>
    </xf>
    <xf numFmtId="4" fontId="24" fillId="0" borderId="18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10" fontId="3" fillId="0" borderId="17" xfId="0" applyNumberFormat="1" applyFont="1" applyBorder="1" applyAlignment="1">
      <alignment horizontal="center" vertical="center" wrapText="1"/>
    </xf>
    <xf numFmtId="0" fontId="3" fillId="35" borderId="17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justify" vertical="center" wrapText="1"/>
    </xf>
    <xf numFmtId="0" fontId="2" fillId="0" borderId="4" xfId="0" applyFont="1" applyBorder="1" applyAlignment="1">
      <alignment vertical="center" wrapText="1"/>
    </xf>
    <xf numFmtId="0" fontId="3" fillId="0" borderId="0" xfId="0" applyFont="1"/>
    <xf numFmtId="0" fontId="2" fillId="0" borderId="6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3" fontId="3" fillId="0" borderId="5" xfId="1" applyNumberFormat="1" applyFont="1" applyFill="1" applyBorder="1" applyAlignment="1" applyProtection="1">
      <alignment horizontal="center" vertical="center"/>
    </xf>
    <xf numFmtId="165" fontId="3" fillId="0" borderId="5" xfId="1" applyFont="1" applyFill="1" applyBorder="1" applyAlignment="1" applyProtection="1">
      <alignment horizontal="center" vertical="center"/>
    </xf>
    <xf numFmtId="4" fontId="24" fillId="0" borderId="5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6" fontId="3" fillId="0" borderId="5" xfId="51" applyNumberFormat="1" applyFont="1" applyFill="1" applyBorder="1" applyAlignment="1" applyProtection="1">
      <alignment horizontal="center" vertical="center"/>
    </xf>
    <xf numFmtId="0" fontId="3" fillId="0" borderId="18" xfId="0" applyFont="1" applyBorder="1" applyAlignment="1">
      <alignment horizontal="center" vertical="center"/>
    </xf>
    <xf numFmtId="166" fontId="3" fillId="0" borderId="18" xfId="51" applyNumberFormat="1" applyFont="1" applyFill="1" applyBorder="1" applyAlignment="1">
      <alignment horizontal="center" vertical="center"/>
    </xf>
    <xf numFmtId="166" fontId="3" fillId="0" borderId="18" xfId="51" applyNumberFormat="1" applyFont="1" applyFill="1" applyBorder="1" applyAlignment="1" applyProtection="1">
      <alignment horizontal="center" vertical="center"/>
    </xf>
    <xf numFmtId="165" fontId="3" fillId="0" borderId="18" xfId="1" applyFont="1" applyFill="1" applyBorder="1" applyAlignment="1" applyProtection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4" fontId="29" fillId="0" borderId="5" xfId="0" applyNumberFormat="1" applyFont="1" applyBorder="1" applyAlignment="1">
      <alignment horizontal="center" vertical="center"/>
    </xf>
    <xf numFmtId="4" fontId="29" fillId="0" borderId="1" xfId="0" applyNumberFormat="1" applyFont="1" applyBorder="1" applyAlignment="1">
      <alignment horizontal="center" vertical="center"/>
    </xf>
    <xf numFmtId="4" fontId="28" fillId="0" borderId="1" xfId="0" applyNumberFormat="1" applyFont="1" applyBorder="1" applyAlignment="1">
      <alignment horizontal="center" vertical="center"/>
    </xf>
    <xf numFmtId="166" fontId="3" fillId="0" borderId="5" xfId="51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25" fillId="37" borderId="0" xfId="0" applyFont="1" applyFill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36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" fillId="36" borderId="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166" fontId="3" fillId="0" borderId="5" xfId="51" applyNumberFormat="1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166" fontId="3" fillId="0" borderId="2" xfId="51" applyNumberFormat="1" applyFont="1" applyFill="1" applyBorder="1" applyAlignment="1">
      <alignment horizontal="center" vertical="center"/>
    </xf>
    <xf numFmtId="166" fontId="3" fillId="0" borderId="4" xfId="51" applyNumberFormat="1" applyFont="1" applyFill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52">
    <cellStyle name="20% - Ênfase1" xfId="22" builtinId="30" customBuiltin="1"/>
    <cellStyle name="20% - Ênfase2" xfId="26" builtinId="34" customBuiltin="1"/>
    <cellStyle name="20% - Ênfase3" xfId="30" builtinId="38" customBuiltin="1"/>
    <cellStyle name="20% - Ênfase4" xfId="34" builtinId="42" customBuiltin="1"/>
    <cellStyle name="20% - Ênfase5" xfId="38" builtinId="46" customBuiltin="1"/>
    <cellStyle name="20% - Ênfase6" xfId="42" builtinId="50" customBuiltin="1"/>
    <cellStyle name="40% - Ênfase1" xfId="23" builtinId="31" customBuiltin="1"/>
    <cellStyle name="40% - Ênfase2" xfId="27" builtinId="35" customBuiltin="1"/>
    <cellStyle name="40% - Ênfase3" xfId="31" builtinId="39" customBuiltin="1"/>
    <cellStyle name="40% - Ênfase4" xfId="35" builtinId="43" customBuiltin="1"/>
    <cellStyle name="40% - Ênfase5" xfId="39" builtinId="47" customBuiltin="1"/>
    <cellStyle name="40% - Ênfase6" xfId="43" builtinId="51" customBuiltin="1"/>
    <cellStyle name="60% - Ênfase1" xfId="24" builtinId="32" customBuiltin="1"/>
    <cellStyle name="60% - Ênfase2" xfId="28" builtinId="36" customBuiltin="1"/>
    <cellStyle name="60% - Ênfase3" xfId="32" builtinId="40" customBuiltin="1"/>
    <cellStyle name="60% - Ênfase4" xfId="36" builtinId="44" customBuiltin="1"/>
    <cellStyle name="60% - Ênfase5" xfId="40" builtinId="48" customBuiltin="1"/>
    <cellStyle name="60% - Ênfase6" xfId="44" builtinId="52" customBuiltin="1"/>
    <cellStyle name="Bom" xfId="9" builtinId="26" customBuiltin="1"/>
    <cellStyle name="Cálculo" xfId="14" builtinId="22" customBuiltin="1"/>
    <cellStyle name="Célula de Verificação" xfId="16" builtinId="23" customBuiltin="1"/>
    <cellStyle name="Célula Vinculada" xfId="15" builtinId="24" customBuiltin="1"/>
    <cellStyle name="Ênfase1" xfId="21" builtinId="29" customBuiltin="1"/>
    <cellStyle name="Ênfase2" xfId="25" builtinId="33" customBuiltin="1"/>
    <cellStyle name="Ênfase3" xfId="29" builtinId="37" customBuiltin="1"/>
    <cellStyle name="Ênfase4" xfId="33" builtinId="41" customBuiltin="1"/>
    <cellStyle name="Ênfase5" xfId="37" builtinId="45" customBuiltin="1"/>
    <cellStyle name="Ênfase6" xfId="41" builtinId="49" customBuiltin="1"/>
    <cellStyle name="Entrada" xfId="12" builtinId="20" customBuiltin="1"/>
    <cellStyle name="Incorreto" xfId="10" builtinId="27" customBuiltin="1"/>
    <cellStyle name="Moeda" xfId="51" builtinId="4"/>
    <cellStyle name="Neutra" xfId="11" builtinId="28" customBuiltin="1"/>
    <cellStyle name="Normal" xfId="0" builtinId="0"/>
    <cellStyle name="Normal 2" xfId="46"/>
    <cellStyle name="Nota" xfId="18" builtinId="10" customBuiltin="1"/>
    <cellStyle name="Saída" xfId="13" builtinId="21" customBuiltin="1"/>
    <cellStyle name="Texto de Aviso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ítulo 4" xfId="8" builtinId="19" customBuiltin="1"/>
    <cellStyle name="Total" xfId="20" builtinId="25" customBuiltin="1"/>
    <cellStyle name="Vírgula 2" xfId="1"/>
    <cellStyle name="Vírgula 3" xfId="3"/>
    <cellStyle name="Vírgula 3 2" xfId="49"/>
    <cellStyle name="Vírgula 4" xfId="2"/>
    <cellStyle name="Vírgula 4 2" xfId="48"/>
    <cellStyle name="Vírgula 5" xfId="45"/>
    <cellStyle name="Vírgula 5 2" xfId="50"/>
    <cellStyle name="Vírgula 6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6"/>
  <sheetViews>
    <sheetView showGridLines="0" topLeftCell="A103" zoomScale="115" zoomScaleNormal="115" workbookViewId="0">
      <selection activeCell="I18" sqref="I18"/>
    </sheetView>
  </sheetViews>
  <sheetFormatPr defaultColWidth="9.109375" defaultRowHeight="15.6" x14ac:dyDescent="0.3"/>
  <cols>
    <col min="1" max="1" width="9.109375" style="15"/>
    <col min="2" max="2" width="72.109375" style="15" customWidth="1"/>
    <col min="3" max="3" width="18" style="15" customWidth="1"/>
    <col min="4" max="4" width="14.33203125" style="15" customWidth="1"/>
    <col min="5" max="5" width="12.6640625" style="15" customWidth="1"/>
    <col min="6" max="6" width="12" style="15" customWidth="1"/>
    <col min="7" max="7" width="15.109375" style="15" customWidth="1"/>
    <col min="8" max="16384" width="9.109375" style="15"/>
  </cols>
  <sheetData>
    <row r="1" spans="1:4" ht="22.8" x14ac:dyDescent="0.4">
      <c r="A1" s="34" t="s">
        <v>82</v>
      </c>
      <c r="B1" s="34"/>
      <c r="C1" s="34"/>
      <c r="D1" s="34"/>
    </row>
    <row r="2" spans="1:4" ht="22.8" x14ac:dyDescent="0.4">
      <c r="A2" s="34" t="s">
        <v>83</v>
      </c>
      <c r="B2" s="34"/>
      <c r="C2" s="34"/>
      <c r="D2" s="34"/>
    </row>
    <row r="3" spans="1:4" ht="15.75" x14ac:dyDescent="0.25">
      <c r="A3" s="40"/>
      <c r="B3" s="40"/>
      <c r="C3" s="40"/>
      <c r="D3" s="40"/>
    </row>
    <row r="6" spans="1:4" x14ac:dyDescent="0.3">
      <c r="A6" s="39" t="s">
        <v>13</v>
      </c>
      <c r="B6" s="39"/>
      <c r="C6" s="39"/>
    </row>
    <row r="7" spans="1:4" ht="16.5" thickBot="1" x14ac:dyDescent="0.3"/>
    <row r="8" spans="1:4" ht="16.2" thickBot="1" x14ac:dyDescent="0.35">
      <c r="A8" s="6">
        <v>1</v>
      </c>
      <c r="B8" s="7" t="s">
        <v>14</v>
      </c>
      <c r="C8" s="7" t="s">
        <v>15</v>
      </c>
    </row>
    <row r="9" spans="1:4" ht="16.2" thickBot="1" x14ac:dyDescent="0.35">
      <c r="A9" s="8" t="s">
        <v>16</v>
      </c>
      <c r="B9" s="9" t="s">
        <v>17</v>
      </c>
      <c r="C9" s="10"/>
    </row>
    <row r="10" spans="1:4" ht="16.5" thickBot="1" x14ac:dyDescent="0.3">
      <c r="A10" s="8" t="s">
        <v>18</v>
      </c>
      <c r="B10" s="9" t="s">
        <v>19</v>
      </c>
      <c r="C10" s="10"/>
    </row>
    <row r="11" spans="1:4" ht="16.5" thickBot="1" x14ac:dyDescent="0.3">
      <c r="A11" s="8" t="s">
        <v>20</v>
      </c>
      <c r="B11" s="9" t="s">
        <v>21</v>
      </c>
      <c r="C11" s="10"/>
    </row>
    <row r="12" spans="1:4" ht="16.5" thickBot="1" x14ac:dyDescent="0.3">
      <c r="A12" s="8" t="s">
        <v>22</v>
      </c>
      <c r="B12" s="9" t="s">
        <v>0</v>
      </c>
      <c r="C12" s="10"/>
    </row>
    <row r="13" spans="1:4" ht="16.5" thickBot="1" x14ac:dyDescent="0.3">
      <c r="A13" s="8" t="s">
        <v>23</v>
      </c>
      <c r="B13" s="9" t="s">
        <v>24</v>
      </c>
      <c r="C13" s="10"/>
    </row>
    <row r="14" spans="1:4" ht="16.5" thickBot="1" x14ac:dyDescent="0.3">
      <c r="A14" s="8"/>
      <c r="B14" s="9"/>
      <c r="C14" s="10"/>
    </row>
    <row r="15" spans="1:4" ht="16.5" thickBot="1" x14ac:dyDescent="0.3">
      <c r="A15" s="8" t="s">
        <v>26</v>
      </c>
      <c r="B15" s="9" t="s">
        <v>27</v>
      </c>
      <c r="C15" s="10"/>
    </row>
    <row r="16" spans="1:4" ht="16.5" thickBot="1" x14ac:dyDescent="0.3">
      <c r="A16" s="35" t="s">
        <v>1</v>
      </c>
      <c r="B16" s="36"/>
      <c r="C16" s="10"/>
    </row>
    <row r="19" spans="1:4" x14ac:dyDescent="0.3">
      <c r="A19" s="37" t="s">
        <v>28</v>
      </c>
      <c r="B19" s="37"/>
      <c r="C19" s="37"/>
    </row>
    <row r="20" spans="1:4" ht="15.75" x14ac:dyDescent="0.25">
      <c r="A20" s="5"/>
    </row>
    <row r="21" spans="1:4" x14ac:dyDescent="0.3">
      <c r="A21" s="38" t="s">
        <v>29</v>
      </c>
      <c r="B21" s="38"/>
      <c r="C21" s="38"/>
    </row>
    <row r="22" spans="1:4" ht="16.5" thickBot="1" x14ac:dyDescent="0.3"/>
    <row r="23" spans="1:4" ht="16.2" thickBot="1" x14ac:dyDescent="0.35">
      <c r="A23" s="6" t="s">
        <v>30</v>
      </c>
      <c r="B23" s="7" t="s">
        <v>31</v>
      </c>
      <c r="C23" s="7" t="s">
        <v>15</v>
      </c>
    </row>
    <row r="24" spans="1:4" ht="16.2" thickBot="1" x14ac:dyDescent="0.35">
      <c r="A24" s="8" t="s">
        <v>16</v>
      </c>
      <c r="B24" s="9" t="s">
        <v>32</v>
      </c>
      <c r="C24" s="10"/>
    </row>
    <row r="25" spans="1:4" ht="16.2" thickBot="1" x14ac:dyDescent="0.35">
      <c r="A25" s="8" t="s">
        <v>18</v>
      </c>
      <c r="B25" s="9" t="s">
        <v>33</v>
      </c>
      <c r="C25" s="10"/>
    </row>
    <row r="26" spans="1:4" ht="16.5" thickBot="1" x14ac:dyDescent="0.3">
      <c r="A26" s="35" t="s">
        <v>1</v>
      </c>
      <c r="B26" s="36"/>
      <c r="C26" s="10"/>
    </row>
    <row r="29" spans="1:4" ht="32.25" customHeight="1" x14ac:dyDescent="0.3">
      <c r="A29" s="41" t="s">
        <v>34</v>
      </c>
      <c r="B29" s="41"/>
      <c r="C29" s="41"/>
      <c r="D29" s="41"/>
    </row>
    <row r="30" spans="1:4" ht="16.5" thickBot="1" x14ac:dyDescent="0.3"/>
    <row r="31" spans="1:4" ht="16.2" thickBot="1" x14ac:dyDescent="0.35">
      <c r="A31" s="6" t="s">
        <v>35</v>
      </c>
      <c r="B31" s="7" t="s">
        <v>36</v>
      </c>
      <c r="C31" s="7" t="s">
        <v>37</v>
      </c>
      <c r="D31" s="7" t="s">
        <v>15</v>
      </c>
    </row>
    <row r="32" spans="1:4" ht="16.5" thickBot="1" x14ac:dyDescent="0.3">
      <c r="A32" s="8" t="s">
        <v>16</v>
      </c>
      <c r="B32" s="9" t="s">
        <v>38</v>
      </c>
      <c r="C32" s="11">
        <v>0.2</v>
      </c>
      <c r="D32" s="10"/>
    </row>
    <row r="33" spans="1:4" ht="16.2" thickBot="1" x14ac:dyDescent="0.35">
      <c r="A33" s="8" t="s">
        <v>18</v>
      </c>
      <c r="B33" s="9" t="s">
        <v>39</v>
      </c>
      <c r="C33" s="11">
        <v>2.5000000000000001E-2</v>
      </c>
      <c r="D33" s="10"/>
    </row>
    <row r="34" spans="1:4" ht="16.5" thickBot="1" x14ac:dyDescent="0.3">
      <c r="A34" s="8" t="s">
        <v>20</v>
      </c>
      <c r="B34" s="9" t="s">
        <v>118</v>
      </c>
      <c r="C34" s="12"/>
      <c r="D34" s="10"/>
    </row>
    <row r="35" spans="1:4" ht="16.5" thickBot="1" x14ac:dyDescent="0.3">
      <c r="A35" s="8" t="s">
        <v>22</v>
      </c>
      <c r="B35" s="9" t="s">
        <v>40</v>
      </c>
      <c r="C35" s="11">
        <v>1.4999999999999999E-2</v>
      </c>
      <c r="D35" s="10"/>
    </row>
    <row r="36" spans="1:4" ht="16.5" thickBot="1" x14ac:dyDescent="0.3">
      <c r="A36" s="8" t="s">
        <v>23</v>
      </c>
      <c r="B36" s="9" t="s">
        <v>41</v>
      </c>
      <c r="C36" s="11">
        <v>0.01</v>
      </c>
      <c r="D36" s="10"/>
    </row>
    <row r="37" spans="1:4" ht="16.5" thickBot="1" x14ac:dyDescent="0.3">
      <c r="A37" s="8" t="s">
        <v>25</v>
      </c>
      <c r="B37" s="9" t="s">
        <v>2</v>
      </c>
      <c r="C37" s="11">
        <v>6.0000000000000001E-3</v>
      </c>
      <c r="D37" s="10"/>
    </row>
    <row r="38" spans="1:4" ht="16.5" thickBot="1" x14ac:dyDescent="0.3">
      <c r="A38" s="8" t="s">
        <v>26</v>
      </c>
      <c r="B38" s="9" t="s">
        <v>3</v>
      </c>
      <c r="C38" s="11">
        <v>2E-3</v>
      </c>
      <c r="D38" s="10"/>
    </row>
    <row r="39" spans="1:4" ht="16.5" thickBot="1" x14ac:dyDescent="0.3">
      <c r="A39" s="8" t="s">
        <v>42</v>
      </c>
      <c r="B39" s="9" t="s">
        <v>4</v>
      </c>
      <c r="C39" s="11">
        <v>0.08</v>
      </c>
      <c r="D39" s="10"/>
    </row>
    <row r="40" spans="1:4" ht="16.5" thickBot="1" x14ac:dyDescent="0.3">
      <c r="A40" s="35" t="s">
        <v>43</v>
      </c>
      <c r="B40" s="36"/>
      <c r="C40" s="10"/>
      <c r="D40" s="10"/>
    </row>
    <row r="41" spans="1:4" x14ac:dyDescent="0.3">
      <c r="A41" s="15" t="s">
        <v>93</v>
      </c>
    </row>
    <row r="43" spans="1:4" x14ac:dyDescent="0.3">
      <c r="A43" s="38" t="s">
        <v>44</v>
      </c>
      <c r="B43" s="38"/>
      <c r="C43" s="38"/>
    </row>
    <row r="44" spans="1:4" ht="16.5" thickBot="1" x14ac:dyDescent="0.3"/>
    <row r="45" spans="1:4" ht="16.2" thickBot="1" x14ac:dyDescent="0.35">
      <c r="A45" s="6" t="s">
        <v>45</v>
      </c>
      <c r="B45" s="7" t="s">
        <v>46</v>
      </c>
      <c r="C45" s="7" t="s">
        <v>15</v>
      </c>
    </row>
    <row r="46" spans="1:4" ht="16.5" thickBot="1" x14ac:dyDescent="0.3">
      <c r="A46" s="8" t="s">
        <v>16</v>
      </c>
      <c r="B46" s="9" t="s">
        <v>47</v>
      </c>
      <c r="C46" s="10"/>
    </row>
    <row r="47" spans="1:4" ht="16.2" thickBot="1" x14ac:dyDescent="0.35">
      <c r="A47" s="8" t="s">
        <v>18</v>
      </c>
      <c r="B47" s="9" t="s">
        <v>48</v>
      </c>
      <c r="C47" s="10"/>
    </row>
    <row r="48" spans="1:4" ht="16.2" thickBot="1" x14ac:dyDescent="0.35">
      <c r="A48" s="8" t="s">
        <v>20</v>
      </c>
      <c r="B48" s="9" t="s">
        <v>49</v>
      </c>
      <c r="C48" s="10"/>
    </row>
    <row r="49" spans="1:3" ht="16.5" thickBot="1" x14ac:dyDescent="0.3">
      <c r="A49" s="8" t="s">
        <v>22</v>
      </c>
      <c r="B49" s="9" t="s">
        <v>27</v>
      </c>
      <c r="C49" s="10"/>
    </row>
    <row r="50" spans="1:3" ht="16.5" thickBot="1" x14ac:dyDescent="0.3">
      <c r="A50" s="35" t="s">
        <v>1</v>
      </c>
      <c r="B50" s="36"/>
      <c r="C50" s="10"/>
    </row>
    <row r="53" spans="1:3" x14ac:dyDescent="0.3">
      <c r="A53" s="38" t="s">
        <v>50</v>
      </c>
      <c r="B53" s="38"/>
      <c r="C53" s="38"/>
    </row>
    <row r="54" spans="1:3" ht="16.5" thickBot="1" x14ac:dyDescent="0.3"/>
    <row r="55" spans="1:3" ht="16.2" thickBot="1" x14ac:dyDescent="0.35">
      <c r="A55" s="6">
        <v>2</v>
      </c>
      <c r="B55" s="7" t="s">
        <v>51</v>
      </c>
      <c r="C55" s="7" t="s">
        <v>15</v>
      </c>
    </row>
    <row r="56" spans="1:3" ht="16.2" thickBot="1" x14ac:dyDescent="0.35">
      <c r="A56" s="8" t="s">
        <v>30</v>
      </c>
      <c r="B56" s="9" t="s">
        <v>31</v>
      </c>
      <c r="C56" s="10"/>
    </row>
    <row r="57" spans="1:3" ht="16.2" thickBot="1" x14ac:dyDescent="0.35">
      <c r="A57" s="8" t="s">
        <v>35</v>
      </c>
      <c r="B57" s="9" t="s">
        <v>36</v>
      </c>
      <c r="C57" s="10"/>
    </row>
    <row r="58" spans="1:3" ht="16.2" thickBot="1" x14ac:dyDescent="0.35">
      <c r="A58" s="8" t="s">
        <v>45</v>
      </c>
      <c r="B58" s="9" t="s">
        <v>46</v>
      </c>
      <c r="C58" s="10"/>
    </row>
    <row r="59" spans="1:3" ht="16.5" thickBot="1" x14ac:dyDescent="0.3">
      <c r="A59" s="35" t="s">
        <v>1</v>
      </c>
      <c r="B59" s="36"/>
      <c r="C59" s="10"/>
    </row>
    <row r="60" spans="1:3" ht="15.75" x14ac:dyDescent="0.25">
      <c r="A60" s="1"/>
    </row>
    <row r="62" spans="1:3" x14ac:dyDescent="0.3">
      <c r="A62" s="37" t="s">
        <v>52</v>
      </c>
      <c r="B62" s="37"/>
      <c r="C62" s="37"/>
    </row>
    <row r="63" spans="1:3" ht="16.5" thickBot="1" x14ac:dyDescent="0.3"/>
    <row r="64" spans="1:3" ht="16.2" thickBot="1" x14ac:dyDescent="0.35">
      <c r="A64" s="6">
        <v>3</v>
      </c>
      <c r="B64" s="7" t="s">
        <v>53</v>
      </c>
      <c r="C64" s="7" t="s">
        <v>15</v>
      </c>
    </row>
    <row r="65" spans="1:3" ht="16.2" thickBot="1" x14ac:dyDescent="0.35">
      <c r="A65" s="8" t="s">
        <v>16</v>
      </c>
      <c r="B65" s="13" t="s">
        <v>54</v>
      </c>
      <c r="C65" s="10"/>
    </row>
    <row r="66" spans="1:3" ht="16.2" thickBot="1" x14ac:dyDescent="0.35">
      <c r="A66" s="8" t="s">
        <v>18</v>
      </c>
      <c r="B66" s="13" t="s">
        <v>55</v>
      </c>
      <c r="C66" s="10"/>
    </row>
    <row r="67" spans="1:3" ht="16.2" thickBot="1" x14ac:dyDescent="0.35">
      <c r="A67" s="8" t="s">
        <v>20</v>
      </c>
      <c r="B67" s="13" t="s">
        <v>56</v>
      </c>
      <c r="C67" s="10"/>
    </row>
    <row r="68" spans="1:3" ht="16.2" thickBot="1" x14ac:dyDescent="0.35">
      <c r="A68" s="8" t="s">
        <v>22</v>
      </c>
      <c r="B68" s="13" t="s">
        <v>57</v>
      </c>
      <c r="C68" s="10"/>
    </row>
    <row r="69" spans="1:3" ht="16.2" thickBot="1" x14ac:dyDescent="0.35">
      <c r="A69" s="8" t="s">
        <v>23</v>
      </c>
      <c r="B69" s="13" t="s">
        <v>58</v>
      </c>
      <c r="C69" s="10"/>
    </row>
    <row r="70" spans="1:3" ht="16.2" thickBot="1" x14ac:dyDescent="0.35">
      <c r="A70" s="8" t="s">
        <v>25</v>
      </c>
      <c r="B70" s="13" t="s">
        <v>59</v>
      </c>
      <c r="C70" s="10"/>
    </row>
    <row r="71" spans="1:3" ht="16.5" thickBot="1" x14ac:dyDescent="0.3">
      <c r="A71" s="35" t="s">
        <v>1</v>
      </c>
      <c r="B71" s="36"/>
      <c r="C71" s="10"/>
    </row>
    <row r="74" spans="1:3" x14ac:dyDescent="0.3">
      <c r="A74" s="37" t="s">
        <v>60</v>
      </c>
      <c r="B74" s="37"/>
      <c r="C74" s="37"/>
    </row>
    <row r="77" spans="1:3" x14ac:dyDescent="0.3">
      <c r="A77" s="38" t="s">
        <v>61</v>
      </c>
      <c r="B77" s="38"/>
      <c r="C77" s="38"/>
    </row>
    <row r="78" spans="1:3" ht="16.5" thickBot="1" x14ac:dyDescent="0.3">
      <c r="A78" s="5"/>
    </row>
    <row r="79" spans="1:3" ht="16.2" thickBot="1" x14ac:dyDescent="0.35">
      <c r="A79" s="6" t="s">
        <v>62</v>
      </c>
      <c r="B79" s="7" t="s">
        <v>63</v>
      </c>
      <c r="C79" s="7" t="s">
        <v>15</v>
      </c>
    </row>
    <row r="80" spans="1:3" ht="16.2" thickBot="1" x14ac:dyDescent="0.35">
      <c r="A80" s="8" t="s">
        <v>16</v>
      </c>
      <c r="B80" s="9" t="s">
        <v>85</v>
      </c>
      <c r="C80" s="10"/>
    </row>
    <row r="81" spans="1:3" ht="16.2" thickBot="1" x14ac:dyDescent="0.35">
      <c r="A81" s="8" t="s">
        <v>18</v>
      </c>
      <c r="B81" s="9" t="s">
        <v>88</v>
      </c>
      <c r="C81" s="10"/>
    </row>
    <row r="82" spans="1:3" ht="16.2" thickBot="1" x14ac:dyDescent="0.35">
      <c r="A82" s="8" t="s">
        <v>20</v>
      </c>
      <c r="B82" s="9" t="s">
        <v>87</v>
      </c>
      <c r="C82" s="10"/>
    </row>
    <row r="83" spans="1:3" ht="16.2" thickBot="1" x14ac:dyDescent="0.35">
      <c r="A83" s="8" t="s">
        <v>22</v>
      </c>
      <c r="B83" s="9" t="s">
        <v>89</v>
      </c>
      <c r="C83" s="10"/>
    </row>
    <row r="84" spans="1:3" ht="16.5" thickBot="1" x14ac:dyDescent="0.3">
      <c r="A84" s="8" t="s">
        <v>23</v>
      </c>
      <c r="B84" s="9" t="s">
        <v>90</v>
      </c>
      <c r="C84" s="10"/>
    </row>
    <row r="85" spans="1:3" ht="16.2" thickBot="1" x14ac:dyDescent="0.35">
      <c r="A85" s="8" t="s">
        <v>25</v>
      </c>
      <c r="B85" s="9" t="s">
        <v>91</v>
      </c>
      <c r="C85" s="10"/>
    </row>
    <row r="86" spans="1:3" ht="16.5" thickBot="1" x14ac:dyDescent="0.3">
      <c r="A86" s="35" t="s">
        <v>43</v>
      </c>
      <c r="B86" s="36"/>
      <c r="C86" s="10"/>
    </row>
    <row r="89" spans="1:3" x14ac:dyDescent="0.3">
      <c r="A89" s="38" t="s">
        <v>64</v>
      </c>
      <c r="B89" s="38"/>
      <c r="C89" s="38"/>
    </row>
    <row r="90" spans="1:3" ht="16.5" thickBot="1" x14ac:dyDescent="0.3">
      <c r="A90" s="5"/>
    </row>
    <row r="91" spans="1:3" ht="16.5" thickBot="1" x14ac:dyDescent="0.3">
      <c r="A91" s="6" t="s">
        <v>65</v>
      </c>
      <c r="B91" s="7" t="s">
        <v>66</v>
      </c>
      <c r="C91" s="7" t="s">
        <v>15</v>
      </c>
    </row>
    <row r="92" spans="1:3" ht="16.2" thickBot="1" x14ac:dyDescent="0.35">
      <c r="A92" s="8" t="s">
        <v>16</v>
      </c>
      <c r="B92" s="9" t="s">
        <v>84</v>
      </c>
      <c r="C92" s="10"/>
    </row>
    <row r="93" spans="1:3" ht="16.5" thickBot="1" x14ac:dyDescent="0.3">
      <c r="A93" s="35" t="s">
        <v>1</v>
      </c>
      <c r="B93" s="36"/>
      <c r="C93" s="10"/>
    </row>
    <row r="96" spans="1:3" x14ac:dyDescent="0.3">
      <c r="A96" s="38" t="s">
        <v>67</v>
      </c>
      <c r="B96" s="38"/>
      <c r="C96" s="38"/>
    </row>
    <row r="97" spans="1:3" ht="16.5" thickBot="1" x14ac:dyDescent="0.3">
      <c r="A97" s="5"/>
    </row>
    <row r="98" spans="1:3" ht="16.2" thickBot="1" x14ac:dyDescent="0.35">
      <c r="A98" s="6">
        <v>4</v>
      </c>
      <c r="B98" s="7" t="s">
        <v>68</v>
      </c>
      <c r="C98" s="7" t="s">
        <v>15</v>
      </c>
    </row>
    <row r="99" spans="1:3" ht="16.2" thickBot="1" x14ac:dyDescent="0.35">
      <c r="A99" s="8" t="s">
        <v>62</v>
      </c>
      <c r="B99" s="9" t="s">
        <v>86</v>
      </c>
      <c r="C99" s="10"/>
    </row>
    <row r="100" spans="1:3" ht="16.5" thickBot="1" x14ac:dyDescent="0.3">
      <c r="A100" s="8" t="s">
        <v>65</v>
      </c>
      <c r="B100" s="9" t="s">
        <v>92</v>
      </c>
      <c r="C100" s="10"/>
    </row>
    <row r="101" spans="1:3" ht="16.5" thickBot="1" x14ac:dyDescent="0.3">
      <c r="A101" s="35" t="s">
        <v>1</v>
      </c>
      <c r="B101" s="36"/>
      <c r="C101" s="10"/>
    </row>
    <row r="104" spans="1:3" x14ac:dyDescent="0.3">
      <c r="A104" s="37" t="s">
        <v>69</v>
      </c>
      <c r="B104" s="37"/>
      <c r="C104" s="37"/>
    </row>
    <row r="105" spans="1:3" ht="16.5" thickBot="1" x14ac:dyDescent="0.3"/>
    <row r="106" spans="1:3" ht="16.5" thickBot="1" x14ac:dyDescent="0.3">
      <c r="A106" s="6">
        <v>5</v>
      </c>
      <c r="B106" s="14" t="s">
        <v>7</v>
      </c>
      <c r="C106" s="7" t="s">
        <v>15</v>
      </c>
    </row>
    <row r="107" spans="1:3" ht="16.5" thickBot="1" x14ac:dyDescent="0.3">
      <c r="A107" s="8" t="s">
        <v>16</v>
      </c>
      <c r="B107" s="9" t="s">
        <v>70</v>
      </c>
      <c r="C107" s="10"/>
    </row>
    <row r="108" spans="1:3" ht="16.5" thickBot="1" x14ac:dyDescent="0.3">
      <c r="A108" s="8" t="s">
        <v>18</v>
      </c>
      <c r="B108" s="9" t="s">
        <v>71</v>
      </c>
      <c r="C108" s="10"/>
    </row>
    <row r="109" spans="1:3" ht="16.5" thickBot="1" x14ac:dyDescent="0.3">
      <c r="A109" s="8" t="s">
        <v>20</v>
      </c>
      <c r="B109" s="9" t="s">
        <v>72</v>
      </c>
      <c r="C109" s="10"/>
    </row>
    <row r="110" spans="1:3" ht="16.5" thickBot="1" x14ac:dyDescent="0.3">
      <c r="A110" s="8" t="s">
        <v>22</v>
      </c>
      <c r="B110" s="9" t="s">
        <v>27</v>
      </c>
      <c r="C110" s="10"/>
    </row>
    <row r="111" spans="1:3" ht="16.5" thickBot="1" x14ac:dyDescent="0.3">
      <c r="A111" s="35" t="s">
        <v>43</v>
      </c>
      <c r="B111" s="36"/>
      <c r="C111" s="10"/>
    </row>
    <row r="114" spans="1:4" x14ac:dyDescent="0.3">
      <c r="A114" s="37" t="s">
        <v>73</v>
      </c>
      <c r="B114" s="37"/>
      <c r="C114" s="37"/>
    </row>
    <row r="115" spans="1:4" ht="16.5" thickBot="1" x14ac:dyDescent="0.3"/>
    <row r="116" spans="1:4" ht="16.5" thickBot="1" x14ac:dyDescent="0.3">
      <c r="A116" s="6">
        <v>6</v>
      </c>
      <c r="B116" s="14" t="s">
        <v>8</v>
      </c>
      <c r="C116" s="7" t="s">
        <v>37</v>
      </c>
      <c r="D116" s="7" t="s">
        <v>15</v>
      </c>
    </row>
    <row r="117" spans="1:4" ht="16.5" thickBot="1" x14ac:dyDescent="0.3">
      <c r="A117" s="8" t="s">
        <v>16</v>
      </c>
      <c r="B117" s="9" t="s">
        <v>9</v>
      </c>
      <c r="C117" s="10"/>
      <c r="D117" s="10"/>
    </row>
    <row r="118" spans="1:4" ht="16.5" thickBot="1" x14ac:dyDescent="0.3">
      <c r="A118" s="8" t="s">
        <v>18</v>
      </c>
      <c r="B118" s="9" t="s">
        <v>11</v>
      </c>
      <c r="C118" s="10"/>
      <c r="D118" s="10"/>
    </row>
    <row r="119" spans="1:4" ht="16.5" thickBot="1" x14ac:dyDescent="0.3">
      <c r="A119" s="8" t="s">
        <v>20</v>
      </c>
      <c r="B119" s="9" t="s">
        <v>10</v>
      </c>
      <c r="C119" s="10"/>
      <c r="D119" s="10"/>
    </row>
    <row r="120" spans="1:4" ht="16.5" thickBot="1" x14ac:dyDescent="0.3">
      <c r="A120" s="8"/>
      <c r="B120" s="9" t="s">
        <v>74</v>
      </c>
      <c r="C120" s="10"/>
      <c r="D120" s="10"/>
    </row>
    <row r="121" spans="1:4" ht="16.5" thickBot="1" x14ac:dyDescent="0.3">
      <c r="A121" s="8"/>
      <c r="B121" s="9" t="s">
        <v>75</v>
      </c>
      <c r="C121" s="10"/>
      <c r="D121" s="10"/>
    </row>
    <row r="122" spans="1:4" ht="16.5" thickBot="1" x14ac:dyDescent="0.3">
      <c r="A122" s="8"/>
      <c r="B122" s="9" t="s">
        <v>76</v>
      </c>
      <c r="C122" s="10"/>
      <c r="D122" s="10"/>
    </row>
    <row r="123" spans="1:4" ht="16.5" thickBot="1" x14ac:dyDescent="0.3">
      <c r="A123" s="35" t="s">
        <v>43</v>
      </c>
      <c r="B123" s="36"/>
      <c r="C123" s="10"/>
      <c r="D123" s="10"/>
    </row>
    <row r="126" spans="1:4" ht="15.75" x14ac:dyDescent="0.25">
      <c r="A126" s="37" t="s">
        <v>77</v>
      </c>
      <c r="B126" s="37"/>
      <c r="C126" s="37"/>
    </row>
    <row r="127" spans="1:4" ht="16.5" thickBot="1" x14ac:dyDescent="0.3"/>
    <row r="128" spans="1:4" ht="16.2" thickBot="1" x14ac:dyDescent="0.35">
      <c r="A128" s="6"/>
      <c r="B128" s="7" t="s">
        <v>78</v>
      </c>
      <c r="C128" s="7" t="s">
        <v>15</v>
      </c>
    </row>
    <row r="129" spans="1:3" ht="16.2" thickBot="1" x14ac:dyDescent="0.35">
      <c r="A129" s="16" t="s">
        <v>16</v>
      </c>
      <c r="B129" s="9" t="s">
        <v>13</v>
      </c>
      <c r="C129" s="9"/>
    </row>
    <row r="130" spans="1:3" ht="16.2" thickBot="1" x14ac:dyDescent="0.35">
      <c r="A130" s="16" t="s">
        <v>18</v>
      </c>
      <c r="B130" s="9" t="s">
        <v>28</v>
      </c>
      <c r="C130" s="9"/>
    </row>
    <row r="131" spans="1:3" ht="16.2" thickBot="1" x14ac:dyDescent="0.35">
      <c r="A131" s="16" t="s">
        <v>20</v>
      </c>
      <c r="B131" s="9" t="s">
        <v>52</v>
      </c>
      <c r="C131" s="9"/>
    </row>
    <row r="132" spans="1:3" ht="16.2" thickBot="1" x14ac:dyDescent="0.35">
      <c r="A132" s="16" t="s">
        <v>22</v>
      </c>
      <c r="B132" s="9" t="s">
        <v>60</v>
      </c>
      <c r="C132" s="9"/>
    </row>
    <row r="133" spans="1:3" ht="16.2" thickBot="1" x14ac:dyDescent="0.35">
      <c r="A133" s="16" t="s">
        <v>23</v>
      </c>
      <c r="B133" s="9" t="s">
        <v>69</v>
      </c>
      <c r="C133" s="9"/>
    </row>
    <row r="134" spans="1:3" ht="16.2" thickBot="1" x14ac:dyDescent="0.35">
      <c r="A134" s="35" t="s">
        <v>79</v>
      </c>
      <c r="B134" s="36"/>
      <c r="C134" s="9"/>
    </row>
    <row r="135" spans="1:3" ht="16.2" thickBot="1" x14ac:dyDescent="0.35">
      <c r="A135" s="16" t="s">
        <v>25</v>
      </c>
      <c r="B135" s="9" t="s">
        <v>80</v>
      </c>
      <c r="C135" s="9"/>
    </row>
    <row r="136" spans="1:3" ht="16.2" thickBot="1" x14ac:dyDescent="0.35">
      <c r="A136" s="35" t="s">
        <v>81</v>
      </c>
      <c r="B136" s="36"/>
      <c r="C136" s="9"/>
    </row>
  </sheetData>
  <mergeCells count="30">
    <mergeCell ref="A3:D3"/>
    <mergeCell ref="A21:C21"/>
    <mergeCell ref="A40:B40"/>
    <mergeCell ref="A29:D29"/>
    <mergeCell ref="A134:B134"/>
    <mergeCell ref="A136:B136"/>
    <mergeCell ref="A126:C126"/>
    <mergeCell ref="A74:C74"/>
    <mergeCell ref="A86:B86"/>
    <mergeCell ref="A77:C77"/>
    <mergeCell ref="A93:B93"/>
    <mergeCell ref="A89:C89"/>
    <mergeCell ref="A101:B101"/>
    <mergeCell ref="A96:C96"/>
    <mergeCell ref="A1:D1"/>
    <mergeCell ref="A2:D2"/>
    <mergeCell ref="A111:B111"/>
    <mergeCell ref="A104:C104"/>
    <mergeCell ref="A123:B123"/>
    <mergeCell ref="A114:C114"/>
    <mergeCell ref="A50:B50"/>
    <mergeCell ref="A43:C43"/>
    <mergeCell ref="A59:B59"/>
    <mergeCell ref="A53:C53"/>
    <mergeCell ref="A71:B71"/>
    <mergeCell ref="A62:C62"/>
    <mergeCell ref="A16:B16"/>
    <mergeCell ref="A6:C6"/>
    <mergeCell ref="A26:B26"/>
    <mergeCell ref="A19:C19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showGridLines="0" tabSelected="1" workbookViewId="0">
      <selection activeCell="D11" sqref="D11"/>
    </sheetView>
  </sheetViews>
  <sheetFormatPr defaultRowHeight="14.4" x14ac:dyDescent="0.3"/>
  <cols>
    <col min="1" max="1" width="15.33203125" customWidth="1"/>
    <col min="2" max="2" width="16.33203125" bestFit="1" customWidth="1"/>
    <col min="3" max="3" width="16.6640625" bestFit="1" customWidth="1"/>
    <col min="4" max="4" width="29" bestFit="1" customWidth="1"/>
    <col min="5" max="5" width="19.33203125" bestFit="1" customWidth="1"/>
    <col min="6" max="6" width="18.5546875" bestFit="1" customWidth="1"/>
    <col min="7" max="7" width="13.5546875" bestFit="1" customWidth="1"/>
  </cols>
  <sheetData>
    <row r="1" spans="1:7" ht="51" customHeight="1" thickBot="1" x14ac:dyDescent="0.3">
      <c r="A1" s="42" t="s">
        <v>121</v>
      </c>
      <c r="B1" s="43"/>
      <c r="C1" s="43"/>
      <c r="D1" s="43"/>
      <c r="E1" s="43"/>
      <c r="F1" s="43"/>
      <c r="G1" s="43"/>
    </row>
    <row r="2" spans="1:7" ht="16.2" thickBot="1" x14ac:dyDescent="0.35">
      <c r="A2" s="2" t="s">
        <v>97</v>
      </c>
      <c r="B2" s="2" t="s">
        <v>101</v>
      </c>
      <c r="C2" s="3" t="s">
        <v>102</v>
      </c>
      <c r="D2" s="3" t="s">
        <v>103</v>
      </c>
      <c r="E2" s="3" t="s">
        <v>104</v>
      </c>
      <c r="F2" s="3" t="s">
        <v>120</v>
      </c>
      <c r="G2" s="17" t="s">
        <v>6</v>
      </c>
    </row>
    <row r="3" spans="1:7" ht="16.2" thickBot="1" x14ac:dyDescent="0.35">
      <c r="A3" s="18" t="s">
        <v>98</v>
      </c>
      <c r="B3" s="32">
        <v>0</v>
      </c>
      <c r="C3" s="23">
        <v>169.5</v>
      </c>
      <c r="D3" s="20">
        <f>((B3+C3))/2</f>
        <v>84.75</v>
      </c>
      <c r="E3" s="19">
        <v>4</v>
      </c>
      <c r="F3" s="20">
        <f>D3*E3</f>
        <v>339</v>
      </c>
      <c r="G3" s="21">
        <f>F3/12</f>
        <v>28.25</v>
      </c>
    </row>
    <row r="4" spans="1:7" ht="16.2" thickBot="1" x14ac:dyDescent="0.35">
      <c r="A4" s="18" t="s">
        <v>96</v>
      </c>
      <c r="B4" s="32">
        <v>0</v>
      </c>
      <c r="C4" s="23">
        <v>67.900000000000006</v>
      </c>
      <c r="D4" s="20">
        <f t="shared" ref="D4:D9" si="0">((B4+C4))/2</f>
        <v>33.950000000000003</v>
      </c>
      <c r="E4" s="19">
        <v>4</v>
      </c>
      <c r="F4" s="20">
        <f t="shared" ref="F4:F9" si="1">D4*E4</f>
        <v>135.80000000000001</v>
      </c>
      <c r="G4" s="21">
        <f t="shared" ref="G4:G9" si="2">F4/12</f>
        <v>11.316666666666668</v>
      </c>
    </row>
    <row r="5" spans="1:7" ht="16.2" thickBot="1" x14ac:dyDescent="0.35">
      <c r="A5" s="18" t="s">
        <v>94</v>
      </c>
      <c r="B5" s="32">
        <v>85.08</v>
      </c>
      <c r="C5" s="23">
        <v>0</v>
      </c>
      <c r="D5" s="20">
        <f t="shared" si="0"/>
        <v>42.54</v>
      </c>
      <c r="E5" s="19">
        <v>4</v>
      </c>
      <c r="F5" s="20">
        <f t="shared" si="1"/>
        <v>170.16</v>
      </c>
      <c r="G5" s="21">
        <f t="shared" si="2"/>
        <v>14.18</v>
      </c>
    </row>
    <row r="6" spans="1:7" ht="16.2" thickBot="1" x14ac:dyDescent="0.35">
      <c r="A6" s="22" t="s">
        <v>95</v>
      </c>
      <c r="B6" s="32">
        <v>80.42</v>
      </c>
      <c r="C6" s="23">
        <v>72.510000000000005</v>
      </c>
      <c r="D6" s="20">
        <f t="shared" si="0"/>
        <v>76.465000000000003</v>
      </c>
      <c r="E6" s="19">
        <v>4</v>
      </c>
      <c r="F6" s="20">
        <f t="shared" si="1"/>
        <v>305.86</v>
      </c>
      <c r="G6" s="21">
        <f t="shared" si="2"/>
        <v>25.488333333333333</v>
      </c>
    </row>
    <row r="7" spans="1:7" ht="16.2" thickBot="1" x14ac:dyDescent="0.35">
      <c r="A7" s="18" t="s">
        <v>99</v>
      </c>
      <c r="B7" s="32">
        <v>11.23</v>
      </c>
      <c r="C7" s="23">
        <v>31.79</v>
      </c>
      <c r="D7" s="20">
        <f t="shared" si="0"/>
        <v>21.509999999999998</v>
      </c>
      <c r="E7" s="19">
        <v>4</v>
      </c>
      <c r="F7" s="20">
        <f t="shared" si="1"/>
        <v>86.039999999999992</v>
      </c>
      <c r="G7" s="21">
        <f t="shared" si="2"/>
        <v>7.169999999999999</v>
      </c>
    </row>
    <row r="8" spans="1:7" ht="16.2" thickBot="1" x14ac:dyDescent="0.35">
      <c r="A8" s="18" t="s">
        <v>100</v>
      </c>
      <c r="B8" s="32">
        <v>32.57</v>
      </c>
      <c r="C8" s="23">
        <v>48.44</v>
      </c>
      <c r="D8" s="20">
        <f t="shared" si="0"/>
        <v>40.504999999999995</v>
      </c>
      <c r="E8" s="22">
        <v>4</v>
      </c>
      <c r="F8" s="20">
        <f t="shared" si="1"/>
        <v>162.01999999999998</v>
      </c>
      <c r="G8" s="21">
        <f t="shared" si="2"/>
        <v>13.501666666666665</v>
      </c>
    </row>
    <row r="9" spans="1:7" ht="15.6" x14ac:dyDescent="0.3">
      <c r="A9" s="24" t="s">
        <v>12</v>
      </c>
      <c r="B9" s="25">
        <v>133.26</v>
      </c>
      <c r="C9" s="26">
        <v>164.2</v>
      </c>
      <c r="D9" s="27">
        <f t="shared" si="0"/>
        <v>148.72999999999999</v>
      </c>
      <c r="E9" s="24">
        <v>4</v>
      </c>
      <c r="F9" s="27">
        <f t="shared" si="1"/>
        <v>594.91999999999996</v>
      </c>
      <c r="G9" s="4">
        <f t="shared" si="2"/>
        <v>49.576666666666661</v>
      </c>
    </row>
    <row r="10" spans="1:7" ht="36" customHeight="1" x14ac:dyDescent="0.3">
      <c r="A10" s="44" t="s">
        <v>5</v>
      </c>
      <c r="B10" s="44"/>
      <c r="C10" s="44"/>
      <c r="D10" s="44"/>
      <c r="E10" s="44"/>
      <c r="F10" s="44"/>
      <c r="G10" s="31">
        <f>SUM(G3:G9)</f>
        <v>149.48333333333332</v>
      </c>
    </row>
  </sheetData>
  <mergeCells count="2">
    <mergeCell ref="A1:G1"/>
    <mergeCell ref="A10:F10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showGridLines="0" workbookViewId="0">
      <selection activeCell="C24" sqref="C24"/>
    </sheetView>
  </sheetViews>
  <sheetFormatPr defaultRowHeight="14.4" x14ac:dyDescent="0.3"/>
  <cols>
    <col min="1" max="1" width="13.5546875" bestFit="1" customWidth="1"/>
    <col min="2" max="2" width="16.33203125" bestFit="1" customWidth="1"/>
    <col min="3" max="3" width="16.6640625" bestFit="1" customWidth="1"/>
    <col min="4" max="4" width="27.88671875" customWidth="1"/>
    <col min="5" max="5" width="18" customWidth="1"/>
    <col min="6" max="6" width="18.5546875" bestFit="1" customWidth="1"/>
    <col min="7" max="7" width="13.5546875" bestFit="1" customWidth="1"/>
  </cols>
  <sheetData>
    <row r="1" spans="1:7" ht="42" customHeight="1" thickBot="1" x14ac:dyDescent="0.3">
      <c r="A1" s="45" t="s">
        <v>105</v>
      </c>
      <c r="B1" s="46"/>
      <c r="C1" s="46"/>
      <c r="D1" s="46"/>
      <c r="E1" s="46"/>
      <c r="F1" s="46"/>
      <c r="G1" s="47"/>
    </row>
    <row r="2" spans="1:7" ht="16.2" thickBot="1" x14ac:dyDescent="0.35">
      <c r="A2" s="2" t="s">
        <v>97</v>
      </c>
      <c r="B2" s="2" t="s">
        <v>101</v>
      </c>
      <c r="C2" s="3" t="s">
        <v>102</v>
      </c>
      <c r="D2" s="3" t="s">
        <v>103</v>
      </c>
      <c r="E2" s="3" t="s">
        <v>104</v>
      </c>
      <c r="F2" s="3" t="s">
        <v>120</v>
      </c>
      <c r="G2" s="17" t="s">
        <v>6</v>
      </c>
    </row>
    <row r="3" spans="1:7" ht="16.2" thickBot="1" x14ac:dyDescent="0.35">
      <c r="A3" s="18" t="s">
        <v>96</v>
      </c>
      <c r="B3" s="32">
        <v>0</v>
      </c>
      <c r="C3" s="23">
        <v>67.900000000000006</v>
      </c>
      <c r="D3" s="20">
        <f t="shared" ref="D3:D8" si="0">((B3+C3))/2</f>
        <v>33.950000000000003</v>
      </c>
      <c r="E3" s="19">
        <v>4</v>
      </c>
      <c r="F3" s="20">
        <f t="shared" ref="F3:F8" si="1">D3*E3</f>
        <v>135.80000000000001</v>
      </c>
      <c r="G3" s="21">
        <f t="shared" ref="G3:G8" si="2">F3/12</f>
        <v>11.316666666666668</v>
      </c>
    </row>
    <row r="4" spans="1:7" ht="16.5" thickBot="1" x14ac:dyDescent="0.3">
      <c r="A4" s="18" t="s">
        <v>94</v>
      </c>
      <c r="B4" s="32">
        <v>85.08</v>
      </c>
      <c r="C4" s="23">
        <v>0</v>
      </c>
      <c r="D4" s="20">
        <f t="shared" si="0"/>
        <v>42.54</v>
      </c>
      <c r="E4" s="19">
        <v>4</v>
      </c>
      <c r="F4" s="20">
        <f t="shared" si="1"/>
        <v>170.16</v>
      </c>
      <c r="G4" s="21">
        <f t="shared" si="2"/>
        <v>14.18</v>
      </c>
    </row>
    <row r="5" spans="1:7" ht="16.2" thickBot="1" x14ac:dyDescent="0.35">
      <c r="A5" s="22" t="s">
        <v>95</v>
      </c>
      <c r="B5" s="32">
        <v>80.42</v>
      </c>
      <c r="C5" s="23">
        <v>72.510000000000005</v>
      </c>
      <c r="D5" s="20">
        <f t="shared" si="0"/>
        <v>76.465000000000003</v>
      </c>
      <c r="E5" s="19">
        <v>4</v>
      </c>
      <c r="F5" s="20">
        <f t="shared" si="1"/>
        <v>305.86</v>
      </c>
      <c r="G5" s="21">
        <f t="shared" si="2"/>
        <v>25.488333333333333</v>
      </c>
    </row>
    <row r="6" spans="1:7" ht="16.5" thickBot="1" x14ac:dyDescent="0.3">
      <c r="A6" s="18" t="s">
        <v>99</v>
      </c>
      <c r="B6" s="32">
        <v>11.23</v>
      </c>
      <c r="C6" s="23">
        <v>31.79</v>
      </c>
      <c r="D6" s="20">
        <f t="shared" si="0"/>
        <v>21.509999999999998</v>
      </c>
      <c r="E6" s="19">
        <v>4</v>
      </c>
      <c r="F6" s="20">
        <f t="shared" si="1"/>
        <v>86.039999999999992</v>
      </c>
      <c r="G6" s="21">
        <f t="shared" si="2"/>
        <v>7.169999999999999</v>
      </c>
    </row>
    <row r="7" spans="1:7" ht="16.5" thickBot="1" x14ac:dyDescent="0.3">
      <c r="A7" s="18" t="s">
        <v>100</v>
      </c>
      <c r="B7" s="32">
        <v>32.57</v>
      </c>
      <c r="C7" s="23">
        <v>48.44</v>
      </c>
      <c r="D7" s="20">
        <f t="shared" si="0"/>
        <v>40.504999999999995</v>
      </c>
      <c r="E7" s="22">
        <v>4</v>
      </c>
      <c r="F7" s="20">
        <f t="shared" si="1"/>
        <v>162.01999999999998</v>
      </c>
      <c r="G7" s="21">
        <f t="shared" si="2"/>
        <v>13.501666666666665</v>
      </c>
    </row>
    <row r="8" spans="1:7" ht="15.75" x14ac:dyDescent="0.25">
      <c r="A8" s="24" t="s">
        <v>12</v>
      </c>
      <c r="B8" s="25">
        <v>133.26</v>
      </c>
      <c r="C8" s="26">
        <v>164.2</v>
      </c>
      <c r="D8" s="27">
        <f t="shared" si="0"/>
        <v>148.72999999999999</v>
      </c>
      <c r="E8" s="24">
        <v>4</v>
      </c>
      <c r="F8" s="27">
        <f t="shared" si="1"/>
        <v>594.91999999999996</v>
      </c>
      <c r="G8" s="4">
        <f t="shared" si="2"/>
        <v>49.576666666666661</v>
      </c>
    </row>
    <row r="9" spans="1:7" ht="32.4" customHeight="1" x14ac:dyDescent="0.25">
      <c r="A9" s="44" t="s">
        <v>5</v>
      </c>
      <c r="B9" s="44"/>
      <c r="C9" s="44"/>
      <c r="D9" s="44"/>
      <c r="E9" s="44"/>
      <c r="F9" s="44"/>
      <c r="G9" s="30">
        <f>SUM(G3:G8)</f>
        <v>121.23333333333332</v>
      </c>
    </row>
  </sheetData>
  <mergeCells count="2">
    <mergeCell ref="A1:G1"/>
    <mergeCell ref="A9:F9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GridLines="0" workbookViewId="0">
      <selection activeCell="D24" sqref="D24"/>
    </sheetView>
  </sheetViews>
  <sheetFormatPr defaultRowHeight="14.4" x14ac:dyDescent="0.3"/>
  <cols>
    <col min="1" max="1" width="9.6640625" bestFit="1" customWidth="1"/>
    <col min="4" max="4" width="19.33203125" bestFit="1" customWidth="1"/>
    <col min="5" max="5" width="18.5546875" bestFit="1" customWidth="1"/>
    <col min="6" max="6" width="13.5546875" bestFit="1" customWidth="1"/>
  </cols>
  <sheetData>
    <row r="1" spans="1:6" ht="45" customHeight="1" thickBot="1" x14ac:dyDescent="0.3">
      <c r="A1" s="45" t="s">
        <v>106</v>
      </c>
      <c r="B1" s="46"/>
      <c r="C1" s="46"/>
      <c r="D1" s="46"/>
      <c r="E1" s="46"/>
      <c r="F1" s="47"/>
    </row>
    <row r="2" spans="1:6" ht="16.2" thickBot="1" x14ac:dyDescent="0.35">
      <c r="A2" s="33" t="s">
        <v>97</v>
      </c>
      <c r="B2" s="50" t="s">
        <v>107</v>
      </c>
      <c r="C2" s="50"/>
      <c r="D2" s="3" t="s">
        <v>104</v>
      </c>
      <c r="E2" s="3" t="s">
        <v>120</v>
      </c>
      <c r="F2" s="17" t="s">
        <v>6</v>
      </c>
    </row>
    <row r="3" spans="1:6" ht="16.2" thickBot="1" x14ac:dyDescent="0.35">
      <c r="A3" s="18" t="s">
        <v>108</v>
      </c>
      <c r="B3" s="48">
        <v>24</v>
      </c>
      <c r="C3" s="48"/>
      <c r="D3" s="19">
        <v>4</v>
      </c>
      <c r="E3" s="20">
        <f t="shared" ref="E3:E5" si="0">B3*D3</f>
        <v>96</v>
      </c>
      <c r="F3" s="21">
        <f t="shared" ref="F3:F9" si="1">E3/12</f>
        <v>8</v>
      </c>
    </row>
    <row r="4" spans="1:6" ht="16.2" thickBot="1" x14ac:dyDescent="0.35">
      <c r="A4" s="18" t="s">
        <v>122</v>
      </c>
      <c r="B4" s="51">
        <v>20</v>
      </c>
      <c r="C4" s="52"/>
      <c r="D4" s="19">
        <v>4</v>
      </c>
      <c r="E4" s="20">
        <v>100</v>
      </c>
      <c r="F4" s="21">
        <f t="shared" si="1"/>
        <v>8.3333333333333339</v>
      </c>
    </row>
    <row r="5" spans="1:6" ht="16.2" thickBot="1" x14ac:dyDescent="0.35">
      <c r="A5" s="22" t="s">
        <v>109</v>
      </c>
      <c r="B5" s="48">
        <v>39.08</v>
      </c>
      <c r="C5" s="48"/>
      <c r="D5" s="19">
        <v>4</v>
      </c>
      <c r="E5" s="20">
        <f t="shared" si="0"/>
        <v>156.32</v>
      </c>
      <c r="F5" s="21">
        <f t="shared" si="1"/>
        <v>13.026666666666666</v>
      </c>
    </row>
    <row r="6" spans="1:6" ht="16.5" thickBot="1" x14ac:dyDescent="0.3">
      <c r="A6" s="18" t="s">
        <v>110</v>
      </c>
      <c r="B6" s="48">
        <v>8.49</v>
      </c>
      <c r="C6" s="48"/>
      <c r="D6" s="19">
        <v>4</v>
      </c>
      <c r="E6" s="20">
        <f>B6*D6</f>
        <v>33.96</v>
      </c>
      <c r="F6" s="21">
        <f t="shared" si="1"/>
        <v>2.83</v>
      </c>
    </row>
    <row r="7" spans="1:6" ht="16.5" thickBot="1" x14ac:dyDescent="0.3">
      <c r="A7" s="18" t="s">
        <v>111</v>
      </c>
      <c r="B7" s="48">
        <v>8.94</v>
      </c>
      <c r="C7" s="48"/>
      <c r="D7" s="22">
        <v>4</v>
      </c>
      <c r="E7" s="20">
        <f t="shared" ref="E7:E9" si="2">B7*D7</f>
        <v>35.76</v>
      </c>
      <c r="F7" s="21">
        <f t="shared" si="1"/>
        <v>2.98</v>
      </c>
    </row>
    <row r="8" spans="1:6" ht="16.5" thickBot="1" x14ac:dyDescent="0.3">
      <c r="A8" s="22" t="s">
        <v>112</v>
      </c>
      <c r="B8" s="48">
        <v>9.94</v>
      </c>
      <c r="C8" s="48"/>
      <c r="D8" s="22">
        <v>4</v>
      </c>
      <c r="E8" s="20">
        <f t="shared" si="2"/>
        <v>39.76</v>
      </c>
      <c r="F8" s="21">
        <f t="shared" si="1"/>
        <v>3.313333333333333</v>
      </c>
    </row>
    <row r="9" spans="1:6" ht="16.5" thickBot="1" x14ac:dyDescent="0.3">
      <c r="A9" s="22" t="s">
        <v>12</v>
      </c>
      <c r="B9" s="48">
        <v>82</v>
      </c>
      <c r="C9" s="48"/>
      <c r="D9" s="22">
        <v>4</v>
      </c>
      <c r="E9" s="20">
        <f t="shared" si="2"/>
        <v>328</v>
      </c>
      <c r="F9" s="21">
        <f t="shared" si="1"/>
        <v>27.333333333333332</v>
      </c>
    </row>
    <row r="10" spans="1:6" ht="41.4" customHeight="1" thickBot="1" x14ac:dyDescent="0.3">
      <c r="A10" s="49" t="s">
        <v>5</v>
      </c>
      <c r="B10" s="49"/>
      <c r="C10" s="49"/>
      <c r="D10" s="49"/>
      <c r="E10" s="49"/>
      <c r="F10" s="29">
        <f>SUM(F3:F9)</f>
        <v>65.816666666666663</v>
      </c>
    </row>
  </sheetData>
  <mergeCells count="10">
    <mergeCell ref="B8:C8"/>
    <mergeCell ref="B9:C9"/>
    <mergeCell ref="A1:F1"/>
    <mergeCell ref="A10:E10"/>
    <mergeCell ref="B2:C2"/>
    <mergeCell ref="B3:C3"/>
    <mergeCell ref="B5:C5"/>
    <mergeCell ref="B6:C6"/>
    <mergeCell ref="B7:C7"/>
    <mergeCell ref="B4:C4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workbookViewId="0">
      <selection activeCell="B3" sqref="B3:C6"/>
    </sheetView>
  </sheetViews>
  <sheetFormatPr defaultRowHeight="14.4" x14ac:dyDescent="0.3"/>
  <cols>
    <col min="1" max="1" width="19.6640625" bestFit="1" customWidth="1"/>
    <col min="4" max="4" width="19.33203125" bestFit="1" customWidth="1"/>
    <col min="5" max="5" width="18.5546875" bestFit="1" customWidth="1"/>
    <col min="6" max="6" width="13.5546875" bestFit="1" customWidth="1"/>
  </cols>
  <sheetData>
    <row r="1" spans="1:6" ht="37.950000000000003" customHeight="1" thickBot="1" x14ac:dyDescent="0.3">
      <c r="A1" s="54" t="s">
        <v>113</v>
      </c>
      <c r="B1" s="55"/>
      <c r="C1" s="55"/>
      <c r="D1" s="55"/>
      <c r="E1" s="55"/>
      <c r="F1" s="55"/>
    </row>
    <row r="2" spans="1:6" ht="16.2" thickBot="1" x14ac:dyDescent="0.35">
      <c r="A2" s="33" t="s">
        <v>97</v>
      </c>
      <c r="B2" s="50" t="s">
        <v>107</v>
      </c>
      <c r="C2" s="50"/>
      <c r="D2" s="3" t="s">
        <v>104</v>
      </c>
      <c r="E2" s="3" t="s">
        <v>120</v>
      </c>
      <c r="F2" s="17" t="s">
        <v>6</v>
      </c>
    </row>
    <row r="3" spans="1:6" ht="16.5" thickBot="1" x14ac:dyDescent="0.3">
      <c r="A3" s="18" t="s">
        <v>122</v>
      </c>
      <c r="B3" s="48">
        <v>28</v>
      </c>
      <c r="C3" s="48"/>
      <c r="D3" s="19">
        <v>4</v>
      </c>
      <c r="E3" s="20">
        <f t="shared" ref="E3:E6" si="0">B3*D3</f>
        <v>112</v>
      </c>
      <c r="F3" s="21">
        <f t="shared" ref="F3:F6" si="1">E3/12</f>
        <v>9.3333333333333339</v>
      </c>
    </row>
    <row r="4" spans="1:6" ht="16.2" thickBot="1" x14ac:dyDescent="0.35">
      <c r="A4" s="22" t="s">
        <v>109</v>
      </c>
      <c r="B4" s="48">
        <v>43.08</v>
      </c>
      <c r="C4" s="48"/>
      <c r="D4" s="19">
        <v>4</v>
      </c>
      <c r="E4" s="20">
        <f t="shared" si="0"/>
        <v>172.32</v>
      </c>
      <c r="F4" s="21">
        <f t="shared" si="1"/>
        <v>14.36</v>
      </c>
    </row>
    <row r="5" spans="1:6" ht="16.5" thickBot="1" x14ac:dyDescent="0.3">
      <c r="A5" s="22" t="s">
        <v>112</v>
      </c>
      <c r="B5" s="48">
        <v>8.5</v>
      </c>
      <c r="C5" s="48"/>
      <c r="D5" s="22">
        <v>4</v>
      </c>
      <c r="E5" s="20">
        <f t="shared" si="0"/>
        <v>34</v>
      </c>
      <c r="F5" s="21">
        <f t="shared" si="1"/>
        <v>2.8333333333333335</v>
      </c>
    </row>
    <row r="6" spans="1:6" ht="16.5" thickBot="1" x14ac:dyDescent="0.3">
      <c r="A6" s="22" t="s">
        <v>114</v>
      </c>
      <c r="B6" s="48">
        <v>42</v>
      </c>
      <c r="C6" s="48"/>
      <c r="D6" s="22">
        <v>4</v>
      </c>
      <c r="E6" s="20">
        <f t="shared" si="0"/>
        <v>168</v>
      </c>
      <c r="F6" s="21">
        <f t="shared" si="1"/>
        <v>14</v>
      </c>
    </row>
    <row r="7" spans="1:6" ht="16.5" thickBot="1" x14ac:dyDescent="0.3">
      <c r="A7" s="56" t="s">
        <v>119</v>
      </c>
      <c r="B7" s="57"/>
      <c r="C7" s="57"/>
      <c r="D7" s="57"/>
      <c r="E7" s="58"/>
      <c r="F7" s="21">
        <f>SUM(F3:F6)</f>
        <v>40.526666666666671</v>
      </c>
    </row>
    <row r="8" spans="1:6" ht="16.5" thickBot="1" x14ac:dyDescent="0.3">
      <c r="A8" s="45" t="s">
        <v>115</v>
      </c>
      <c r="B8" s="46"/>
      <c r="C8" s="46"/>
      <c r="D8" s="46"/>
      <c r="E8" s="46"/>
      <c r="F8" s="47"/>
    </row>
    <row r="9" spans="1:6" ht="16.2" thickBot="1" x14ac:dyDescent="0.35">
      <c r="A9" s="22" t="s">
        <v>116</v>
      </c>
      <c r="B9" s="48">
        <v>6.39</v>
      </c>
      <c r="C9" s="48"/>
      <c r="D9" s="28">
        <v>6</v>
      </c>
      <c r="E9" s="20">
        <f>B9*D9</f>
        <v>38.339999999999996</v>
      </c>
      <c r="F9" s="21">
        <f>E9/12</f>
        <v>3.1949999999999998</v>
      </c>
    </row>
    <row r="10" spans="1:6" ht="16.2" thickBot="1" x14ac:dyDescent="0.35">
      <c r="A10" s="22" t="s">
        <v>117</v>
      </c>
      <c r="B10" s="48">
        <v>3.2</v>
      </c>
      <c r="C10" s="48"/>
      <c r="D10" s="28">
        <v>12</v>
      </c>
      <c r="E10" s="20">
        <f>B10*D10</f>
        <v>38.400000000000006</v>
      </c>
      <c r="F10" s="21">
        <f>E10/12</f>
        <v>3.2000000000000006</v>
      </c>
    </row>
    <row r="11" spans="1:6" ht="16.2" thickBot="1" x14ac:dyDescent="0.35">
      <c r="A11" s="56" t="s">
        <v>119</v>
      </c>
      <c r="B11" s="57"/>
      <c r="C11" s="57"/>
      <c r="D11" s="57"/>
      <c r="E11" s="58"/>
      <c r="F11" s="21">
        <f>SUM(F9:F10)</f>
        <v>6.3950000000000005</v>
      </c>
    </row>
    <row r="12" spans="1:6" ht="28.95" customHeight="1" thickBot="1" x14ac:dyDescent="0.3">
      <c r="A12" s="53" t="s">
        <v>5</v>
      </c>
      <c r="B12" s="53"/>
      <c r="C12" s="53"/>
      <c r="D12" s="53"/>
      <c r="E12" s="53"/>
      <c r="F12" s="29">
        <f>F11+F7</f>
        <v>46.921666666666674</v>
      </c>
    </row>
  </sheetData>
  <mergeCells count="12">
    <mergeCell ref="A12:E12"/>
    <mergeCell ref="A8:F8"/>
    <mergeCell ref="B9:C9"/>
    <mergeCell ref="B10:C10"/>
    <mergeCell ref="A1:F1"/>
    <mergeCell ref="A7:E7"/>
    <mergeCell ref="A11:E11"/>
    <mergeCell ref="B2:C2"/>
    <mergeCell ref="B3:C3"/>
    <mergeCell ref="B4:C4"/>
    <mergeCell ref="B5:C5"/>
    <mergeCell ref="B6:C6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F13" sqref="F13"/>
    </sheetView>
  </sheetViews>
  <sheetFormatPr defaultRowHeight="14.4" x14ac:dyDescent="0.3"/>
  <cols>
    <col min="1" max="1" width="19.77734375" bestFit="1" customWidth="1"/>
    <col min="2" max="2" width="9" customWidth="1"/>
    <col min="4" max="4" width="19.21875" bestFit="1" customWidth="1"/>
    <col min="5" max="5" width="18.5546875" bestFit="1" customWidth="1"/>
    <col min="6" max="6" width="13.5546875" bestFit="1" customWidth="1"/>
  </cols>
  <sheetData>
    <row r="1" spans="1:6" ht="16.2" thickBot="1" x14ac:dyDescent="0.35">
      <c r="A1" s="54" t="s">
        <v>125</v>
      </c>
      <c r="B1" s="55"/>
      <c r="C1" s="55"/>
      <c r="D1" s="55"/>
      <c r="E1" s="55"/>
      <c r="F1" s="55"/>
    </row>
    <row r="2" spans="1:6" ht="16.2" thickBot="1" x14ac:dyDescent="0.35">
      <c r="A2" s="33" t="s">
        <v>97</v>
      </c>
      <c r="B2" s="50" t="s">
        <v>107</v>
      </c>
      <c r="C2" s="50"/>
      <c r="D2" s="3" t="s">
        <v>104</v>
      </c>
      <c r="E2" s="3" t="s">
        <v>120</v>
      </c>
      <c r="F2" s="17" t="s">
        <v>6</v>
      </c>
    </row>
    <row r="3" spans="1:6" ht="16.2" thickBot="1" x14ac:dyDescent="0.35">
      <c r="A3" s="18" t="s">
        <v>122</v>
      </c>
      <c r="B3" s="48">
        <v>28</v>
      </c>
      <c r="C3" s="48"/>
      <c r="D3" s="19">
        <v>4</v>
      </c>
      <c r="E3" s="20">
        <f t="shared" ref="E3:E6" si="0">B3*D3</f>
        <v>112</v>
      </c>
      <c r="F3" s="21">
        <f t="shared" ref="F3:F6" si="1">E3/12</f>
        <v>9.3333333333333339</v>
      </c>
    </row>
    <row r="4" spans="1:6" ht="16.2" thickBot="1" x14ac:dyDescent="0.35">
      <c r="A4" s="22" t="s">
        <v>109</v>
      </c>
      <c r="B4" s="48">
        <v>43.08</v>
      </c>
      <c r="C4" s="48"/>
      <c r="D4" s="19">
        <v>4</v>
      </c>
      <c r="E4" s="20">
        <f t="shared" si="0"/>
        <v>172.32</v>
      </c>
      <c r="F4" s="21">
        <f t="shared" si="1"/>
        <v>14.36</v>
      </c>
    </row>
    <row r="5" spans="1:6" ht="16.2" thickBot="1" x14ac:dyDescent="0.35">
      <c r="A5" s="22" t="s">
        <v>112</v>
      </c>
      <c r="B5" s="48">
        <v>8.5</v>
      </c>
      <c r="C5" s="48"/>
      <c r="D5" s="22">
        <v>4</v>
      </c>
      <c r="E5" s="20">
        <f t="shared" si="0"/>
        <v>34</v>
      </c>
      <c r="F5" s="21">
        <f t="shared" si="1"/>
        <v>2.8333333333333335</v>
      </c>
    </row>
    <row r="6" spans="1:6" ht="16.2" thickBot="1" x14ac:dyDescent="0.35">
      <c r="A6" s="22" t="s">
        <v>114</v>
      </c>
      <c r="B6" s="48">
        <v>42</v>
      </c>
      <c r="C6" s="48"/>
      <c r="D6" s="22">
        <v>4</v>
      </c>
      <c r="E6" s="20">
        <f t="shared" si="0"/>
        <v>168</v>
      </c>
      <c r="F6" s="21">
        <f t="shared" si="1"/>
        <v>14</v>
      </c>
    </row>
    <row r="7" spans="1:6" ht="16.2" thickBot="1" x14ac:dyDescent="0.35">
      <c r="A7" s="56" t="s">
        <v>119</v>
      </c>
      <c r="B7" s="57"/>
      <c r="C7" s="57"/>
      <c r="D7" s="57"/>
      <c r="E7" s="58"/>
      <c r="F7" s="21">
        <f>SUM(F3:F6)</f>
        <v>40.526666666666671</v>
      </c>
    </row>
    <row r="8" spans="1:6" ht="16.2" thickBot="1" x14ac:dyDescent="0.35">
      <c r="A8" s="45" t="s">
        <v>115</v>
      </c>
      <c r="B8" s="46"/>
      <c r="C8" s="46"/>
      <c r="D8" s="46"/>
      <c r="E8" s="46"/>
      <c r="F8" s="47"/>
    </row>
    <row r="9" spans="1:6" ht="16.2" thickBot="1" x14ac:dyDescent="0.35">
      <c r="A9" s="22" t="s">
        <v>116</v>
      </c>
      <c r="B9" s="48">
        <v>6.39</v>
      </c>
      <c r="C9" s="48"/>
      <c r="D9" s="28">
        <v>4</v>
      </c>
      <c r="E9" s="20">
        <f>B9*D9</f>
        <v>25.56</v>
      </c>
      <c r="F9" s="21">
        <f>E9/12</f>
        <v>2.13</v>
      </c>
    </row>
    <row r="10" spans="1:6" ht="16.2" thickBot="1" x14ac:dyDescent="0.35">
      <c r="A10" s="22" t="s">
        <v>123</v>
      </c>
      <c r="B10" s="51">
        <v>50.61</v>
      </c>
      <c r="C10" s="52"/>
      <c r="D10" s="28">
        <v>2</v>
      </c>
      <c r="E10" s="20">
        <f>B10*D10</f>
        <v>101.22</v>
      </c>
      <c r="F10" s="21">
        <f>E10/12</f>
        <v>8.4350000000000005</v>
      </c>
    </row>
    <row r="11" spans="1:6" ht="16.2" thickBot="1" x14ac:dyDescent="0.35">
      <c r="A11" s="22" t="s">
        <v>124</v>
      </c>
      <c r="B11" s="48">
        <v>58.29</v>
      </c>
      <c r="C11" s="48"/>
      <c r="D11" s="28">
        <v>2</v>
      </c>
      <c r="E11" s="20">
        <f>B11*D11</f>
        <v>116.58</v>
      </c>
      <c r="F11" s="21">
        <f>E11/12</f>
        <v>9.7149999999999999</v>
      </c>
    </row>
    <row r="12" spans="1:6" ht="16.2" thickBot="1" x14ac:dyDescent="0.35">
      <c r="A12" s="56" t="s">
        <v>119</v>
      </c>
      <c r="B12" s="57"/>
      <c r="C12" s="57"/>
      <c r="D12" s="57"/>
      <c r="E12" s="58"/>
      <c r="F12" s="21">
        <f>SUM(F9:F11)</f>
        <v>20.28</v>
      </c>
    </row>
    <row r="13" spans="1:6" ht="16.2" thickBot="1" x14ac:dyDescent="0.35">
      <c r="A13" s="53" t="s">
        <v>5</v>
      </c>
      <c r="B13" s="53"/>
      <c r="C13" s="53"/>
      <c r="D13" s="53"/>
      <c r="E13" s="53"/>
      <c r="F13" s="29">
        <f>F12+F7</f>
        <v>60.806666666666672</v>
      </c>
    </row>
  </sheetData>
  <mergeCells count="13">
    <mergeCell ref="A13:E13"/>
    <mergeCell ref="B10:C10"/>
    <mergeCell ref="A1:F1"/>
    <mergeCell ref="B2:C2"/>
    <mergeCell ref="B3:C3"/>
    <mergeCell ref="B4:C4"/>
    <mergeCell ref="B5:C5"/>
    <mergeCell ref="B6:C6"/>
    <mergeCell ref="A7:E7"/>
    <mergeCell ref="A8:F8"/>
    <mergeCell ref="B9:C9"/>
    <mergeCell ref="B11:C11"/>
    <mergeCell ref="A12:E1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Modelo Planilha de Custos</vt:lpstr>
      <vt:lpstr>Uniformes</vt:lpstr>
      <vt:lpstr>Uniforme Mensageiro</vt:lpstr>
      <vt:lpstr>Uniforme Copeira</vt:lpstr>
      <vt:lpstr>Uniforme e EPIs_Serv de limpeza</vt:lpstr>
      <vt:lpstr>Uniforme e Epis oper. carga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Carlos Ricardo</cp:lastModifiedBy>
  <cp:lastPrinted>2019-07-05T22:50:42Z</cp:lastPrinted>
  <dcterms:created xsi:type="dcterms:W3CDTF">2018-01-23T19:35:16Z</dcterms:created>
  <dcterms:modified xsi:type="dcterms:W3CDTF">2019-08-04T17:01:47Z</dcterms:modified>
</cp:coreProperties>
</file>